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<sst xmlns="http://schemas.openxmlformats.org/spreadsheetml/2006/main" count="213" uniqueCount="93">
  <si>
    <t>№</t>
  </si>
  <si>
    <t>ед.</t>
  </si>
  <si>
    <t>ИЗВЪРШЕНИ РАБОТИ</t>
  </si>
  <si>
    <t>мярка</t>
  </si>
  <si>
    <t>количество</t>
  </si>
  <si>
    <t>бр.</t>
  </si>
  <si>
    <t>ОСИГУРЯВАНЕ НА СЪДОВЕ ЗА СЪХРАНЯВАНЕ НА БИТОВИ ОТПАДЪЦИ</t>
  </si>
  <si>
    <t>час</t>
  </si>
  <si>
    <t xml:space="preserve">            ПРОУЧВАНЕ, ПРОЕКТИРАНЕ,ИЗГРАЖДАНЕ, ПОДДЪРЖАНЕ, ЕКСПЛОАТАЦИЯ, ЗАКРИВАНЕ И                                                                                           </t>
  </si>
  <si>
    <t xml:space="preserve">         МОНИТОРИНГ НА ДЕПА ЗА БИТОВИ ОТПАДЪЦИ ИЛИ ДРУГИ ИНСТАЛАЦИИ ИЛИ СЪОРЪЖЕНИЯ</t>
  </si>
  <si>
    <t xml:space="preserve">                       ЗА ОБЕЗВРЕЖДАНЕ, РЕЦИКЛИРАНЕ И ОПОЛЗОТВОРЯВАНЕ НА БИТОВИ ОТПАДЪЦИ, </t>
  </si>
  <si>
    <t xml:space="preserve">         ВКЛЮЧИТЕЛНО ОТЧИСЛЕНИЯТА ПО ЧЛ.60 И ЧЛ.64 ОТ ЗАКОНА ЗА УПРАВЛЕНИЕ НА ОТПАДЪЦИТЕ </t>
  </si>
  <si>
    <t>тон</t>
  </si>
  <si>
    <t xml:space="preserve">                 ПОЧИСТВАНЕ НА УЛИЧНИТЕ ПЛАТНА, ПЛОЩАДИТЕ, АЛЕИТЕ, ПАРКОВИТЕ И ДРУГИТЕ ,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</si>
  <si>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ТЕРИТОРИИ ОТ  НАСЕЛЕНИ МЕСТА ПРЕДНАЗНАЧЕНИ ЗА ОБЩЕСТВЕНО ПОЛЗВАНЕ </t>
  </si>
  <si>
    <t>ОТЧИСЛЕНИЯТА ПО ЧЛ.60 ОТ ЗУО</t>
  </si>
  <si>
    <t xml:space="preserve">ОТЧИСЛЕНИЯТА ПО ЧЛ.64 ОТ ЗУО  </t>
  </si>
  <si>
    <t xml:space="preserve">                                                          П Л А Н  С М Е Т К А </t>
  </si>
  <si>
    <t>І.</t>
  </si>
  <si>
    <t>ІІ.</t>
  </si>
  <si>
    <t>1.</t>
  </si>
  <si>
    <t>1.1.</t>
  </si>
  <si>
    <t>1.2.</t>
  </si>
  <si>
    <t>2.</t>
  </si>
  <si>
    <t>3.</t>
  </si>
  <si>
    <t>ІІІ.</t>
  </si>
  <si>
    <t>ОБЕЗВРЕЖДАНЕ НА БИТОВИТЕ ОТПАДЪЦИ НА РЕГИОНАЛНО ДЕПО ЛОВЕЧ</t>
  </si>
  <si>
    <t>ІV.</t>
  </si>
  <si>
    <t>ОБЩО ПЛАН СМЕТКА:</t>
  </si>
  <si>
    <t>ПРИЛОЖЕНИЕ №1</t>
  </si>
  <si>
    <t>ВСИЧКО по т.ІІІ.</t>
  </si>
  <si>
    <t>ВСИЧКО по т.ІІ</t>
  </si>
  <si>
    <t>ВСИЧКО по т.І</t>
  </si>
  <si>
    <t xml:space="preserve">Наименование на услугата дейността </t>
  </si>
  <si>
    <t>"СМЕТОСЪБИРАНЕ И СМЕТОИЗВОЗВАНЕ"</t>
  </si>
  <si>
    <t>"ОБЕЗВРЕЖДАНЕ НА БИТОВИ ОТПАДЪЦИ НА РЕГИОНАЛНО ДЕПО - ЛОВЕЧ"</t>
  </si>
  <si>
    <t>"ЧИСТОТА НА ТЕРИТОРИИТЕ ЗА ОБЩЕСТВЕНО ПОЛЗВАНЕ"</t>
  </si>
  <si>
    <t>ИЗВЪНРЕДНИ  РАЗХОДИ ЗА ОТЧИСЛЕНИЯ</t>
  </si>
  <si>
    <t>ОБЩО</t>
  </si>
  <si>
    <t xml:space="preserve">ПОЧИСТВАНЕ НА УЛИЧНИТЕ ПЛАТНА И ОБЩЕСТВЕНИТЕ ПЛОЩИ </t>
  </si>
  <si>
    <t xml:space="preserve">ИЗВЪНРЕДНО ОБЕЗВРЕЖДАНЕ НА БИТОВИТЕ ОТПАДЪЦИ </t>
  </si>
  <si>
    <t xml:space="preserve">                     за  необходимите разходи за дейностите по чл. 66, ал.1 от ЗМДТ</t>
  </si>
  <si>
    <t xml:space="preserve">Единична цена </t>
  </si>
  <si>
    <t>Общо лева</t>
  </si>
  <si>
    <t xml:space="preserve">СЪБИРАНЕ, ВКЛЮЧИТЕЛНО РАЗДЕЛНО, НА БИТОВИ ОТПАДЪЦИ И ТРАНСПОРТИРАНЕТО ИМ ДО РЕГИОНАЛНОТО  ДЕПОТО ЛОВЕЧ                                                                                       </t>
  </si>
  <si>
    <t>Изготвил :</t>
  </si>
  <si>
    <t xml:space="preserve">Дияна  Катърска </t>
  </si>
  <si>
    <t>ГР. УГЪРЧИН</t>
  </si>
  <si>
    <t>ВСИЧКО по т.ІV.</t>
  </si>
  <si>
    <t>с ДДС</t>
  </si>
  <si>
    <t>КОНТЕЙНЕРИ ТИП БОБЪР 1100Л.</t>
  </si>
  <si>
    <t>КОФИ  ТИП МЕВА 110Л.</t>
  </si>
  <si>
    <r>
      <t xml:space="preserve">Н-к отдел </t>
    </r>
    <r>
      <rPr>
        <i/>
        <sz val="12"/>
        <rFont val="Times New Roman"/>
        <family val="1"/>
      </rPr>
      <t>"УТТИЕЧ"</t>
    </r>
  </si>
  <si>
    <t xml:space="preserve">                                                           на територията на Община Угърчин през 2019 година.</t>
  </si>
  <si>
    <t>СМЕТОСЪБИРАНЕ И СМЕТОИЗВОЗВАНЕ НА БИТОВИ ОТПАДЪЦИ</t>
  </si>
  <si>
    <t>ДО РЕГИОНАЛНОТО ДЕПО - ЛОВЕЧ</t>
  </si>
  <si>
    <t>ТОН</t>
  </si>
  <si>
    <t>ИЗВЪНРЕДНО СМЕТОСЪБИРАНЕ И СМЕТОИЗВОЗВАНЕ - ЛЕТЕН ПЕРИОД</t>
  </si>
  <si>
    <t>дка</t>
  </si>
  <si>
    <t>без ддс</t>
  </si>
  <si>
    <t>МЕХАНИЗИРАНО МЕТЕНЕ/42,938дка. Х2 пъти годишно = 86дка./</t>
  </si>
  <si>
    <t>тон2018г</t>
  </si>
  <si>
    <t>месец</t>
  </si>
  <si>
    <t>стара цена 20,28</t>
  </si>
  <si>
    <t>13,8 без ДДС                 20,28</t>
  </si>
  <si>
    <t>прогнозно - 70 часа х12месеца=840часа</t>
  </si>
  <si>
    <t>ИЗВЪНРДНО ПОЧИСТВАНЕ ПО Т.1 И 2</t>
  </si>
  <si>
    <t>24+57</t>
  </si>
  <si>
    <t xml:space="preserve">                                                           на територията на Община Угърчин през 2020 година.</t>
  </si>
  <si>
    <t>прогнозно - 51,75 часа х12месеца=621,18часа</t>
  </si>
  <si>
    <t>тон 2019</t>
  </si>
  <si>
    <t>час 2019г</t>
  </si>
  <si>
    <t xml:space="preserve">                                                        ПРОЕКТ НА  П Л А Н  С М Е Т К А </t>
  </si>
  <si>
    <t>ВСИЧКО по т.ІІ.</t>
  </si>
  <si>
    <t>ІII.</t>
  </si>
  <si>
    <t>ВСИЧКО по т.ІII.</t>
  </si>
  <si>
    <t xml:space="preserve">Събиране на битови отпадъци и транспортирането им до Регионално депо Ловеч, както и осигуряване на съдове за събиране на БО                                                                                    </t>
  </si>
  <si>
    <t>ОСИГУРЯВАНЕ НА СЪДОВЕ ЗА БИТОВИ ОТПАДЪЦИ</t>
  </si>
  <si>
    <t>БРОЙ</t>
  </si>
  <si>
    <t>"СЪБИРАНЕ И ТРАНСПОРТИРАНЕ НА БИТОВИ ОТПАДЪЦИ ДО РЕГИОНАЛНО ДЕПО - ЛОВЕЧ"</t>
  </si>
  <si>
    <t>2.1.</t>
  </si>
  <si>
    <t>2.2.</t>
  </si>
  <si>
    <t xml:space="preserve"> КОФИ ТИП МЕВА 110Л.</t>
  </si>
  <si>
    <t xml:space="preserve">ТРЕТИРАНЕ НА БИТОВИ ОТПАДЪЦИ, НЕОБХВАНАТИ В УПРАВЛЕНИЕТО НА МАСОВО РАЗПРОСТРАНЕНИТЕ                                                                                                                                                                                  ОТПАДЪЦИ, КАКТО И ПРОУЧВАНЕ, ПРОЕКТИРАНЕ, ИЗГРАЖДАНЕ, ПОДДЪРЖАНЕ, ЕКСПЛОАТАЦИЯ,                                                                                           </t>
  </si>
  <si>
    <t xml:space="preserve">      ОТПАДЪЦИ, КАКТО И ПРОУЧВАНЕ, ПРОЕКТИРАНЕ, ИЗГРАЖДАНЕ, ПОДДЪРЖАНЕ, ЕКСПЛОАТАЦИЯ,                                                                                                                                                                           ЗАКРИВАНЕ И  МОНИТОРИНГ НА ДЕПА ЗА БИТОВИ ОТПАДЪЦИ И/ ИЛИ ДРУГИ ИНСТАЛАЦИИ ИЛИ </t>
  </si>
  <si>
    <t xml:space="preserve">                   ЗАКРИВАНЕ И МОНИТОРИНГ НА ДЕПА ЗА БИТОВИ ОТПАДЪЦИ И/ИЛИ ДРУГИ ИНСТАЛАЦИИ ИЛИ                                                                                                                                                                                         СЪОРЪЖЕНИЯ    ЗА ОПОЛЗОТВОРЯВАНЕ/ОБЕЗВРЕЖДАНЕ НА БИТОВИ ОТПАДЪЦИ, </t>
  </si>
  <si>
    <t>СЪОРЪЖЕНИЯ ЗА ОПОЛЗОТВОРЯВАНЕ И/ИЛИ ОБЕЗВРЕЖДАНЕ НА БИТОВИ ОТПАДЪЦИ</t>
  </si>
  <si>
    <t>ПОДДЪРЖАНЕ НА ЧИСТОТАТА НА УЛИЧНИТЕ ПЛАТНА, ПЛОЩАДИТЕ, АЛЕИТЕ, ПАРКОВИТЕ И ДРУГИТЕ</t>
  </si>
  <si>
    <t>ТЕРИТОРИИ ОТ НАСЕЛЕНИТЕ МЕСТА И СЕЛИЩНИТЕ ОБРАЗУВАНИЯ В ОБЩИНАТА, ПРЕДНАЗНАЧЕНИ ЗА</t>
  </si>
  <si>
    <t>ОБЩЕСТВЕНО ПОЛЗВАНЕ</t>
  </si>
  <si>
    <t>прогнозно - 51,76 часа х12месеца=621,17 часа</t>
  </si>
  <si>
    <t xml:space="preserve">                                                           на територията на Община Угърчин през 2024 година.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</si>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</sst>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\ [$лв-402];[Red]\-#,##0.00\ [$лв-402]"/>
    <numFmt numFmtId="175" formatCode="#,##0.00\ [$лв-402];[Red]#,##0.00\ [$лв-402]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€-2]\ #,##0.00_);[Red]\([$€-2]\ #,##0.00\)"/>
    <numFmt numFmtId="180" formatCode="0.0"/>
    <numFmt numFmtId="181" formatCode="#,##0.0\ [$лв-402];[Red]\-#,##0.0\ [$лв-402]"/>
    <numFmt numFmtId="182" formatCode="#,##0\ [$лв-402];[Red]\-#,##0\ [$лв-402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0\ [$лв-402];[Red]\-#,##0.000\ [$лв-402]"/>
    <numFmt numFmtId="187" formatCode="#,##0.0000\ [$лв-402];[Red]\-#,##0.0000\ [$лв-402]"/>
    <numFmt numFmtId="188" formatCode="#,##0.0"/>
    <numFmt numFmtId="189" formatCode="0.000"/>
    <numFmt numFmtId="190" formatCode="0.00000"/>
    <numFmt numFmtId="191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174" fontId="2" fillId="0" borderId="15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1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174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74" fontId="5" fillId="0" borderId="24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8" xfId="0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74" fontId="3" fillId="0" borderId="11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74" fontId="3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5" xfId="0" applyBorder="1" applyAlignment="1">
      <alignment horizontal="center"/>
    </xf>
    <xf numFmtId="182" fontId="1" fillId="0" borderId="17" xfId="0" applyNumberFormat="1" applyFont="1" applyBorder="1" applyAlignment="1">
      <alignment/>
    </xf>
    <xf numFmtId="182" fontId="2" fillId="0" borderId="27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7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82" fontId="3" fillId="0" borderId="29" xfId="0" applyNumberFormat="1" applyFont="1" applyBorder="1" applyAlignment="1">
      <alignment/>
    </xf>
    <xf numFmtId="18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25" xfId="0" applyFont="1" applyBorder="1" applyAlignment="1">
      <alignment/>
    </xf>
    <xf numFmtId="182" fontId="1" fillId="0" borderId="15" xfId="0" applyNumberFormat="1" applyFont="1" applyBorder="1" applyAlignment="1">
      <alignment/>
    </xf>
    <xf numFmtId="182" fontId="1" fillId="0" borderId="1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174" fontId="5" fillId="0" borderId="32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82" fontId="0" fillId="0" borderId="29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182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82" fontId="1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82" fontId="1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0" fillId="0" borderId="15" xfId="0" applyNumberFormat="1" applyBorder="1" applyAlignment="1">
      <alignment/>
    </xf>
    <xf numFmtId="182" fontId="1" fillId="0" borderId="29" xfId="0" applyNumberFormat="1" applyFont="1" applyBorder="1" applyAlignment="1">
      <alignment/>
    </xf>
    <xf numFmtId="0" fontId="1" fillId="0" borderId="21" xfId="0" applyFont="1" applyBorder="1" applyAlignment="1">
      <alignment/>
    </xf>
    <xf numFmtId="182" fontId="3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0" fontId="1" fillId="0" borderId="33" xfId="0" applyFont="1" applyBorder="1" applyAlignment="1">
      <alignment/>
    </xf>
    <xf numFmtId="182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4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174" fontId="3" fillId="0" borderId="16" xfId="0" applyNumberFormat="1" applyFont="1" applyBorder="1" applyAlignment="1">
      <alignment/>
    </xf>
    <xf numFmtId="174" fontId="2" fillId="0" borderId="34" xfId="0" applyNumberFormat="1" applyFont="1" applyBorder="1" applyAlignment="1">
      <alignment/>
    </xf>
    <xf numFmtId="174" fontId="3" fillId="0" borderId="29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1" fontId="0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182" fontId="0" fillId="0" borderId="35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182" fontId="2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4" fontId="5" fillId="0" borderId="13" xfId="0" applyNumberFormat="1" applyFont="1" applyBorder="1" applyAlignment="1">
      <alignment/>
    </xf>
    <xf numFmtId="6" fontId="0" fillId="0" borderId="34" xfId="0" applyNumberFormat="1" applyFont="1" applyBorder="1" applyAlignment="1">
      <alignment horizontal="right"/>
    </xf>
    <xf numFmtId="174" fontId="2" fillId="0" borderId="27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5">
      <selection activeCell="F53" sqref="F53"/>
    </sheetView>
  </sheetViews>
  <sheetFormatPr defaultColWidth="9.140625" defaultRowHeight="12.75"/>
  <cols>
    <col min="1" max="1" width="4.7109375" style="0" customWidth="1"/>
    <col min="2" max="2" width="75.00390625" style="0" customWidth="1"/>
    <col min="4" max="4" width="13.421875" style="0" customWidth="1"/>
    <col min="5" max="5" width="14.7109375" style="0" customWidth="1"/>
    <col min="6" max="6" width="14.28125" style="0" customWidth="1"/>
    <col min="7" max="7" width="15.28125" style="0" customWidth="1"/>
  </cols>
  <sheetData>
    <row r="1" spans="1:6" ht="12.75">
      <c r="A1" s="1"/>
      <c r="E1" s="73" t="s">
        <v>29</v>
      </c>
      <c r="F1" s="73"/>
    </row>
    <row r="2" spans="1:3" ht="18.75">
      <c r="A2" s="1"/>
      <c r="B2" s="54" t="s">
        <v>72</v>
      </c>
      <c r="C2" s="56"/>
    </row>
    <row r="3" spans="2:4" ht="18.75">
      <c r="B3" s="56" t="s">
        <v>41</v>
      </c>
      <c r="C3" s="57"/>
      <c r="D3" s="58"/>
    </row>
    <row r="4" spans="2:3" ht="18.75">
      <c r="B4" s="54" t="s">
        <v>91</v>
      </c>
      <c r="C4" s="55"/>
    </row>
    <row r="5" ht="13.5" thickBot="1">
      <c r="I5" s="137"/>
    </row>
    <row r="6" spans="1:6" ht="13.5" thickBot="1">
      <c r="A6" s="2" t="s">
        <v>0</v>
      </c>
      <c r="B6" s="3" t="s">
        <v>33</v>
      </c>
      <c r="C6" s="4" t="s">
        <v>1</v>
      </c>
      <c r="D6" s="2" t="s">
        <v>2</v>
      </c>
      <c r="E6" s="3"/>
      <c r="F6" s="5"/>
    </row>
    <row r="7" spans="1:7" ht="15.75" thickBot="1">
      <c r="A7" s="60"/>
      <c r="B7" s="22"/>
      <c r="C7" s="76" t="s">
        <v>3</v>
      </c>
      <c r="D7" s="2" t="s">
        <v>4</v>
      </c>
      <c r="E7" s="77" t="s">
        <v>42</v>
      </c>
      <c r="F7" s="78" t="s">
        <v>43</v>
      </c>
      <c r="G7" s="30"/>
    </row>
    <row r="8" spans="1:7" ht="15.75" thickBot="1">
      <c r="A8" s="6"/>
      <c r="B8" s="82" t="s">
        <v>79</v>
      </c>
      <c r="C8" s="83"/>
      <c r="D8" s="82"/>
      <c r="E8" s="82" t="s">
        <v>49</v>
      </c>
      <c r="F8" s="59"/>
      <c r="G8" s="30"/>
    </row>
    <row r="9" spans="1:6" ht="13.5" thickBot="1">
      <c r="A9" s="66" t="s">
        <v>18</v>
      </c>
      <c r="B9" s="62" t="s">
        <v>76</v>
      </c>
      <c r="C9" s="63"/>
      <c r="D9" s="63"/>
      <c r="E9" s="64"/>
      <c r="F9" s="65"/>
    </row>
    <row r="10" spans="1:6" ht="13.5" thickBot="1">
      <c r="A10" s="67" t="s">
        <v>20</v>
      </c>
      <c r="B10" s="68" t="s">
        <v>54</v>
      </c>
      <c r="C10" s="15" t="s">
        <v>56</v>
      </c>
      <c r="D10" s="164">
        <v>1450</v>
      </c>
      <c r="E10" s="172">
        <v>156.6</v>
      </c>
      <c r="F10" s="173">
        <f>D10*E10</f>
        <v>227070</v>
      </c>
    </row>
    <row r="11" spans="1:6" ht="12.75">
      <c r="A11" s="67"/>
      <c r="B11" s="9"/>
      <c r="C11" s="15"/>
      <c r="D11" s="164"/>
      <c r="E11" s="172"/>
      <c r="F11" s="171"/>
    </row>
    <row r="12" spans="1:6" ht="12.75">
      <c r="A12" s="67" t="s">
        <v>23</v>
      </c>
      <c r="B12" s="68" t="s">
        <v>77</v>
      </c>
      <c r="C12" s="15"/>
      <c r="D12" s="20"/>
      <c r="E12" s="172"/>
      <c r="F12" s="10"/>
    </row>
    <row r="13" spans="1:6" ht="12.75">
      <c r="A13" s="67" t="s">
        <v>80</v>
      </c>
      <c r="B13" s="167" t="s">
        <v>82</v>
      </c>
      <c r="C13" s="15" t="s">
        <v>78</v>
      </c>
      <c r="D13" s="168">
        <v>250</v>
      </c>
      <c r="E13" s="169">
        <v>48</v>
      </c>
      <c r="F13" s="11">
        <f>D13*E13</f>
        <v>12000</v>
      </c>
    </row>
    <row r="14" spans="1:6" ht="13.5" thickBot="1">
      <c r="A14" s="67" t="s">
        <v>81</v>
      </c>
      <c r="B14" s="166" t="s">
        <v>50</v>
      </c>
      <c r="C14" s="15" t="s">
        <v>78</v>
      </c>
      <c r="D14" s="15">
        <v>50</v>
      </c>
      <c r="E14" s="170">
        <v>480</v>
      </c>
      <c r="F14" s="195">
        <f>D14*E14</f>
        <v>24000</v>
      </c>
    </row>
    <row r="15" spans="1:6" ht="13.5" thickBot="1">
      <c r="A15" s="14"/>
      <c r="B15" s="166"/>
      <c r="C15" s="15"/>
      <c r="D15" s="15"/>
      <c r="E15" s="194"/>
      <c r="F15" s="173">
        <f>SUM(F13:F14)</f>
        <v>36000</v>
      </c>
    </row>
    <row r="16" spans="1:6" ht="13.5" thickBot="1">
      <c r="A16" s="16"/>
      <c r="B16" s="16"/>
      <c r="C16" s="16"/>
      <c r="D16" s="16"/>
      <c r="E16" s="28" t="s">
        <v>32</v>
      </c>
      <c r="F16" s="196">
        <f>F10+F15</f>
        <v>263070</v>
      </c>
    </row>
    <row r="17" spans="1:6" ht="13.5" thickBot="1">
      <c r="A17" s="184"/>
      <c r="B17" s="185" t="s">
        <v>35</v>
      </c>
      <c r="C17" s="186"/>
      <c r="D17" s="186"/>
      <c r="E17" s="185"/>
      <c r="F17" s="65"/>
    </row>
    <row r="18" spans="1:6" ht="15.75">
      <c r="A18" s="189" t="s">
        <v>19</v>
      </c>
      <c r="B18" s="190" t="s">
        <v>83</v>
      </c>
      <c r="C18" s="191"/>
      <c r="D18" s="191"/>
      <c r="E18" s="192"/>
      <c r="F18" s="193"/>
    </row>
    <row r="19" spans="1:6" ht="15.75">
      <c r="A19" s="38"/>
      <c r="B19" s="36" t="s">
        <v>84</v>
      </c>
      <c r="C19" s="37"/>
      <c r="D19" s="37"/>
      <c r="E19" s="31"/>
      <c r="F19" s="39"/>
    </row>
    <row r="20" spans="1:6" ht="15.75">
      <c r="A20" s="38"/>
      <c r="B20" s="36" t="s">
        <v>85</v>
      </c>
      <c r="C20" s="37"/>
      <c r="D20" s="37"/>
      <c r="E20" s="31"/>
      <c r="F20" s="39"/>
    </row>
    <row r="21" spans="1:6" ht="16.5" thickBot="1">
      <c r="A21" s="21"/>
      <c r="B21" s="40" t="s">
        <v>86</v>
      </c>
      <c r="C21" s="41"/>
      <c r="D21" s="41"/>
      <c r="E21" s="42"/>
      <c r="F21" s="43"/>
    </row>
    <row r="22" spans="1:6" ht="12.75">
      <c r="A22" s="25" t="s">
        <v>20</v>
      </c>
      <c r="B22" s="25" t="s">
        <v>15</v>
      </c>
      <c r="C22" s="187" t="s">
        <v>12</v>
      </c>
      <c r="D22" s="25">
        <v>1450</v>
      </c>
      <c r="E22" s="51">
        <v>1.76</v>
      </c>
      <c r="F22" s="188">
        <f>D22*E22</f>
        <v>2552</v>
      </c>
    </row>
    <row r="23" spans="1:6" ht="12.75">
      <c r="A23" s="25" t="s">
        <v>23</v>
      </c>
      <c r="B23" s="25" t="s">
        <v>16</v>
      </c>
      <c r="C23" s="15" t="s">
        <v>12</v>
      </c>
      <c r="D23" s="25">
        <v>1450</v>
      </c>
      <c r="E23" s="122">
        <v>95</v>
      </c>
      <c r="F23" s="91">
        <f>D23*E23</f>
        <v>137750</v>
      </c>
    </row>
    <row r="24" spans="1:6" ht="13.5" thickBot="1">
      <c r="A24" s="94"/>
      <c r="B24" s="9" t="s">
        <v>38</v>
      </c>
      <c r="C24" s="15"/>
      <c r="D24" s="121"/>
      <c r="E24" s="97"/>
      <c r="F24" s="100">
        <f>SUM(F22:F23)</f>
        <v>140302</v>
      </c>
    </row>
    <row r="25" spans="1:6" ht="12.75">
      <c r="A25" s="94"/>
      <c r="B25" s="96"/>
      <c r="C25" s="53"/>
      <c r="D25" s="95"/>
      <c r="E25" s="98"/>
      <c r="F25" s="136"/>
    </row>
    <row r="26" spans="1:6" ht="12.75">
      <c r="A26" s="16" t="s">
        <v>24</v>
      </c>
      <c r="B26" s="16" t="s">
        <v>26</v>
      </c>
      <c r="C26" s="53" t="s">
        <v>12</v>
      </c>
      <c r="D26" s="92">
        <v>1450</v>
      </c>
      <c r="E26" s="123">
        <v>19.56</v>
      </c>
      <c r="F26" s="100">
        <f>D26*E26</f>
        <v>28361.999999999996</v>
      </c>
    </row>
    <row r="27" spans="1:6" ht="12.75">
      <c r="A27" s="16"/>
      <c r="B27" s="96"/>
      <c r="C27" s="53"/>
      <c r="D27" s="134"/>
      <c r="E27" s="123"/>
      <c r="F27" s="91"/>
    </row>
    <row r="28" spans="1:6" ht="13.5" thickBot="1">
      <c r="A28" s="14"/>
      <c r="B28" s="9" t="s">
        <v>38</v>
      </c>
      <c r="C28" s="15"/>
      <c r="D28" s="14"/>
      <c r="E28" s="123"/>
      <c r="F28" s="131"/>
    </row>
    <row r="29" spans="1:6" ht="13.5" thickBot="1">
      <c r="A29" s="17"/>
      <c r="B29" s="17"/>
      <c r="C29" s="17"/>
      <c r="D29" s="17"/>
      <c r="E29" s="165" t="s">
        <v>73</v>
      </c>
      <c r="F29" s="104">
        <f>F24+F26</f>
        <v>168664</v>
      </c>
    </row>
    <row r="30" spans="1:6" ht="13.5" thickBot="1">
      <c r="A30" s="17"/>
      <c r="B30" s="17"/>
      <c r="C30" s="17"/>
      <c r="D30" s="17"/>
      <c r="E30" s="116"/>
      <c r="F30" s="117"/>
    </row>
    <row r="31" spans="1:6" ht="13.5" thickBot="1">
      <c r="A31" s="178"/>
      <c r="B31" s="179" t="s">
        <v>36</v>
      </c>
      <c r="C31" s="180"/>
      <c r="D31" s="180"/>
      <c r="E31" s="180"/>
      <c r="F31" s="181"/>
    </row>
    <row r="32" spans="1:6" ht="15.75">
      <c r="A32" s="52" t="s">
        <v>74</v>
      </c>
      <c r="B32" s="44" t="s">
        <v>87</v>
      </c>
      <c r="C32" s="45"/>
      <c r="D32" s="45"/>
      <c r="E32" s="45"/>
      <c r="F32" s="46"/>
    </row>
    <row r="33" spans="1:6" ht="15.75">
      <c r="A33" s="182"/>
      <c r="B33" s="74" t="s">
        <v>88</v>
      </c>
      <c r="C33" s="8"/>
      <c r="D33" s="8"/>
      <c r="E33" s="8"/>
      <c r="F33" s="183"/>
    </row>
    <row r="34" spans="1:6" ht="16.5" thickBot="1">
      <c r="A34" s="47"/>
      <c r="B34" s="48" t="s">
        <v>89</v>
      </c>
      <c r="C34" s="49"/>
      <c r="D34" s="49"/>
      <c r="E34" s="49"/>
      <c r="F34" s="50"/>
    </row>
    <row r="35" spans="1:6" ht="13.5" thickBot="1">
      <c r="A35" s="94" t="s">
        <v>20</v>
      </c>
      <c r="B35" s="94" t="s">
        <v>39</v>
      </c>
      <c r="C35" s="174" t="s">
        <v>7</v>
      </c>
      <c r="D35" s="175">
        <v>620</v>
      </c>
      <c r="E35" s="176">
        <v>48</v>
      </c>
      <c r="F35" s="177">
        <f>D35*E35</f>
        <v>29760</v>
      </c>
    </row>
    <row r="36" spans="1:6" ht="12.75">
      <c r="A36" s="101"/>
      <c r="B36" s="25" t="s">
        <v>90</v>
      </c>
      <c r="C36" s="15"/>
      <c r="D36" s="7"/>
      <c r="E36" s="28"/>
      <c r="F36" s="112"/>
    </row>
    <row r="37" spans="1:6" ht="15.75">
      <c r="A37" s="101" t="s">
        <v>23</v>
      </c>
      <c r="B37" s="101" t="s">
        <v>60</v>
      </c>
      <c r="C37" s="127" t="s">
        <v>58</v>
      </c>
      <c r="D37" s="128">
        <v>86</v>
      </c>
      <c r="E37" s="28">
        <v>10.8</v>
      </c>
      <c r="F37" s="112">
        <f>D37*E37</f>
        <v>928.8000000000001</v>
      </c>
    </row>
    <row r="38" spans="1:6" ht="12.75">
      <c r="A38" s="7"/>
      <c r="B38" s="101"/>
      <c r="C38" s="88"/>
      <c r="D38" s="7"/>
      <c r="E38" s="28"/>
      <c r="F38" s="112"/>
    </row>
    <row r="39" spans="1:6" ht="13.5" thickBot="1">
      <c r="A39" s="7"/>
      <c r="B39" s="96"/>
      <c r="C39" s="115"/>
      <c r="D39" s="7"/>
      <c r="E39" s="28"/>
      <c r="F39" s="103"/>
    </row>
    <row r="40" spans="1:6" ht="13.5" thickBot="1">
      <c r="A40" s="7"/>
      <c r="B40" s="7"/>
      <c r="C40" s="115"/>
      <c r="D40" s="7"/>
      <c r="E40" s="135" t="s">
        <v>75</v>
      </c>
      <c r="F40" s="104">
        <f>F35+F37+F38</f>
        <v>30688.8</v>
      </c>
    </row>
    <row r="41" spans="1:6" ht="12.75">
      <c r="A41" s="7"/>
      <c r="B41" s="7"/>
      <c r="C41" s="53"/>
      <c r="D41" s="121"/>
      <c r="E41" s="71"/>
      <c r="F41" s="100"/>
    </row>
    <row r="42" spans="1:6" ht="13.5" thickBot="1">
      <c r="A42" s="7"/>
      <c r="B42" s="14"/>
      <c r="C42" s="15"/>
      <c r="D42" s="121" t="s">
        <v>92</v>
      </c>
      <c r="E42" s="71"/>
      <c r="F42" s="110"/>
    </row>
    <row r="43" spans="2:6" ht="13.5" thickBot="1">
      <c r="B43" s="19"/>
      <c r="E43" s="52"/>
      <c r="F43" s="124"/>
    </row>
    <row r="44" spans="2:6" ht="13.5" thickBot="1">
      <c r="B44" s="19"/>
      <c r="E44" s="135"/>
      <c r="F44" s="104"/>
    </row>
    <row r="45" spans="4:6" ht="16.5" thickBot="1">
      <c r="D45" s="72" t="s">
        <v>28</v>
      </c>
      <c r="E45" s="35"/>
      <c r="F45" s="104">
        <f>F16+F29+F40</f>
        <v>462422.8</v>
      </c>
    </row>
    <row r="46" spans="4:6" ht="15.75">
      <c r="D46" s="74"/>
      <c r="E46" s="74"/>
      <c r="F46" s="126"/>
    </row>
    <row r="47" spans="4:5" ht="15.75">
      <c r="D47" s="74"/>
      <c r="E47" s="126"/>
    </row>
    <row r="48" spans="4:5" ht="15.75">
      <c r="D48" s="74"/>
      <c r="E48" s="126"/>
    </row>
    <row r="49" spans="4:5" ht="15.75">
      <c r="D49" s="74"/>
      <c r="E49" s="126"/>
    </row>
    <row r="50" spans="4:5" ht="15.75">
      <c r="D50" s="74"/>
      <c r="E50" s="126"/>
    </row>
    <row r="51" spans="2:5" ht="15.75">
      <c r="B51" s="125"/>
      <c r="D51" s="74"/>
      <c r="E51" s="126"/>
    </row>
    <row r="52" spans="2:5" ht="15.75">
      <c r="B52" s="125"/>
      <c r="D52" s="74"/>
      <c r="E52" s="126"/>
    </row>
    <row r="53" spans="2:5" ht="15.75">
      <c r="B53" s="114"/>
      <c r="D53" s="74"/>
      <c r="E53" s="75"/>
    </row>
    <row r="54" spans="2:5" ht="15.75">
      <c r="B54" s="114"/>
      <c r="D54" s="74"/>
      <c r="E54" s="75"/>
    </row>
    <row r="55" spans="2:5" ht="15.75">
      <c r="B55" s="114"/>
      <c r="D55" s="74"/>
      <c r="E55" s="75"/>
    </row>
    <row r="56" spans="2:5" ht="15.75">
      <c r="B56" s="113"/>
      <c r="D56" s="74"/>
      <c r="E56" s="75"/>
    </row>
    <row r="57" spans="2:5" ht="15.75">
      <c r="B57" s="113"/>
      <c r="D57" s="74"/>
      <c r="E57" s="75"/>
    </row>
    <row r="58" spans="2:5" ht="15.75">
      <c r="B58" s="113"/>
      <c r="D58" s="74"/>
      <c r="E58" s="75"/>
    </row>
    <row r="59" spans="2:5" ht="15.75">
      <c r="B59" s="113"/>
      <c r="D59" s="74"/>
      <c r="E59" s="75"/>
    </row>
    <row r="60" spans="2:5" ht="15.75">
      <c r="B60" s="113"/>
      <c r="D60" s="74"/>
      <c r="E60" s="75"/>
    </row>
    <row r="61" spans="2:5" ht="15.75">
      <c r="B61" s="113"/>
      <c r="D61" s="74"/>
      <c r="E61" s="75"/>
    </row>
    <row r="62" spans="2:5" ht="15.75">
      <c r="B62" s="113"/>
      <c r="D62" s="74"/>
      <c r="E62" s="75"/>
    </row>
    <row r="63" spans="2:5" ht="15.75">
      <c r="B63" s="113"/>
      <c r="D63" s="74"/>
      <c r="E63" s="75"/>
    </row>
    <row r="64" spans="2:6" ht="15.75">
      <c r="B64" s="113"/>
      <c r="D64" s="74"/>
      <c r="E64" s="74"/>
      <c r="F64" s="75"/>
    </row>
  </sheetData>
  <sheetProtection/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22">
      <selection activeCell="L39" sqref="L39"/>
    </sheetView>
  </sheetViews>
  <sheetFormatPr defaultColWidth="9.140625" defaultRowHeight="12.75"/>
  <cols>
    <col min="1" max="1" width="4.7109375" style="0" customWidth="1"/>
    <col min="2" max="2" width="75.00390625" style="0" customWidth="1"/>
    <col min="4" max="4" width="13.421875" style="0" customWidth="1"/>
    <col min="5" max="5" width="14.7109375" style="0" customWidth="1"/>
    <col min="6" max="6" width="14.28125" style="0" customWidth="1"/>
    <col min="7" max="7" width="15.28125" style="0" customWidth="1"/>
  </cols>
  <sheetData>
    <row r="1" spans="1:6" ht="12.75">
      <c r="A1" s="1"/>
      <c r="E1" s="73" t="s">
        <v>29</v>
      </c>
      <c r="F1" s="73"/>
    </row>
    <row r="2" spans="1:3" ht="18.75">
      <c r="A2" s="1"/>
      <c r="B2" s="54" t="s">
        <v>17</v>
      </c>
      <c r="C2" s="56"/>
    </row>
    <row r="3" spans="2:4" ht="18.75">
      <c r="B3" s="56" t="s">
        <v>41</v>
      </c>
      <c r="C3" s="57"/>
      <c r="D3" s="58"/>
    </row>
    <row r="4" spans="2:3" ht="18.75">
      <c r="B4" s="54" t="s">
        <v>68</v>
      </c>
      <c r="C4" s="55"/>
    </row>
    <row r="5" spans="8:12" ht="13.5" thickBot="1">
      <c r="H5" t="s">
        <v>62</v>
      </c>
      <c r="I5" t="s">
        <v>61</v>
      </c>
      <c r="J5" t="s">
        <v>7</v>
      </c>
      <c r="K5" s="137" t="s">
        <v>70</v>
      </c>
      <c r="L5" s="137" t="s">
        <v>71</v>
      </c>
    </row>
    <row r="6" spans="1:12" ht="13.5" thickBot="1">
      <c r="A6" s="2" t="s">
        <v>0</v>
      </c>
      <c r="B6" s="3" t="s">
        <v>33</v>
      </c>
      <c r="C6" s="4" t="s">
        <v>1</v>
      </c>
      <c r="D6" s="2" t="s">
        <v>2</v>
      </c>
      <c r="E6" s="3"/>
      <c r="F6" s="5"/>
      <c r="G6" s="12"/>
      <c r="H6" s="7">
        <v>1</v>
      </c>
      <c r="I6" s="7">
        <v>82.74</v>
      </c>
      <c r="J6" s="7">
        <v>27</v>
      </c>
      <c r="K6" s="7">
        <v>76.22</v>
      </c>
      <c r="L6" s="7">
        <v>25</v>
      </c>
    </row>
    <row r="7" spans="1:12" ht="13.5" thickBot="1">
      <c r="A7" s="60"/>
      <c r="B7" s="22"/>
      <c r="C7" s="76" t="s">
        <v>3</v>
      </c>
      <c r="D7" s="2" t="s">
        <v>4</v>
      </c>
      <c r="E7" s="77" t="s">
        <v>42</v>
      </c>
      <c r="F7" s="78" t="s">
        <v>43</v>
      </c>
      <c r="G7" s="12"/>
      <c r="H7" s="138">
        <v>2</v>
      </c>
      <c r="I7" s="138">
        <v>72.56</v>
      </c>
      <c r="J7" s="138">
        <v>45</v>
      </c>
      <c r="K7" s="7">
        <v>71.84</v>
      </c>
      <c r="L7" s="7">
        <v>40</v>
      </c>
    </row>
    <row r="8" spans="1:13" ht="13.5" thickBot="1">
      <c r="A8" s="6"/>
      <c r="B8" s="82" t="s">
        <v>34</v>
      </c>
      <c r="C8" s="83"/>
      <c r="D8" s="82"/>
      <c r="E8" s="82" t="s">
        <v>49</v>
      </c>
      <c r="F8" s="59"/>
      <c r="G8" s="12"/>
      <c r="H8" s="138">
        <v>3</v>
      </c>
      <c r="I8" s="138">
        <v>62.22</v>
      </c>
      <c r="J8" s="138">
        <v>50</v>
      </c>
      <c r="K8" s="7">
        <v>94.06</v>
      </c>
      <c r="L8" s="138">
        <v>50</v>
      </c>
      <c r="M8" s="12"/>
    </row>
    <row r="9" spans="1:13" ht="12.75">
      <c r="A9" s="81" t="s">
        <v>18</v>
      </c>
      <c r="B9" s="81" t="s">
        <v>6</v>
      </c>
      <c r="C9" s="80"/>
      <c r="D9" s="81"/>
      <c r="E9" s="81"/>
      <c r="F9" s="81"/>
      <c r="G9" s="12"/>
      <c r="H9" s="138">
        <v>4</v>
      </c>
      <c r="I9" s="138">
        <v>122.66</v>
      </c>
      <c r="J9" s="138">
        <v>50</v>
      </c>
      <c r="K9" s="7">
        <v>106.72</v>
      </c>
      <c r="L9" s="138">
        <v>60</v>
      </c>
      <c r="M9" s="12"/>
    </row>
    <row r="10" spans="1:12" ht="12.75">
      <c r="A10" s="79">
        <v>1</v>
      </c>
      <c r="B10" s="26" t="s">
        <v>51</v>
      </c>
      <c r="C10" s="27" t="s">
        <v>5</v>
      </c>
      <c r="D10" s="20">
        <v>100</v>
      </c>
      <c r="E10" s="20">
        <v>65</v>
      </c>
      <c r="F10" s="11">
        <f>D10*E10</f>
        <v>6500</v>
      </c>
      <c r="H10" s="138">
        <v>5</v>
      </c>
      <c r="I10" s="7">
        <v>105.68</v>
      </c>
      <c r="J10" s="138">
        <v>81</v>
      </c>
      <c r="K10" s="7">
        <v>134.5</v>
      </c>
      <c r="L10" s="7">
        <v>34</v>
      </c>
    </row>
    <row r="11" spans="1:12" ht="12.75">
      <c r="A11" s="13">
        <v>2</v>
      </c>
      <c r="B11" s="9" t="s">
        <v>50</v>
      </c>
      <c r="C11" s="27" t="s">
        <v>5</v>
      </c>
      <c r="D11" s="20">
        <v>23</v>
      </c>
      <c r="E11" s="20">
        <v>587</v>
      </c>
      <c r="F11" s="11">
        <v>13500</v>
      </c>
      <c r="H11" s="138">
        <v>6</v>
      </c>
      <c r="I11" s="7">
        <v>107.6</v>
      </c>
      <c r="J11" s="138">
        <v>45</v>
      </c>
      <c r="K11" s="7">
        <v>104.26</v>
      </c>
      <c r="L11" s="7">
        <v>60</v>
      </c>
    </row>
    <row r="12" spans="1:12" ht="13.5" thickBot="1">
      <c r="A12" s="25"/>
      <c r="B12" s="23"/>
      <c r="C12" s="120" t="s">
        <v>32</v>
      </c>
      <c r="D12" s="118"/>
      <c r="E12" s="119"/>
      <c r="F12" s="117">
        <f>SUM(F10:F11)</f>
        <v>20000</v>
      </c>
      <c r="H12" s="138">
        <v>7</v>
      </c>
      <c r="I12" s="7">
        <v>113.72</v>
      </c>
      <c r="J12" s="138">
        <v>55</v>
      </c>
      <c r="K12" s="7">
        <v>110.58</v>
      </c>
      <c r="L12" s="7">
        <v>62</v>
      </c>
    </row>
    <row r="13" spans="1:12" ht="12.75">
      <c r="A13" s="66" t="s">
        <v>19</v>
      </c>
      <c r="B13" s="62" t="s">
        <v>44</v>
      </c>
      <c r="C13" s="63"/>
      <c r="D13" s="63"/>
      <c r="E13" s="64"/>
      <c r="F13" s="65"/>
      <c r="H13" s="138">
        <v>8</v>
      </c>
      <c r="I13" s="7">
        <v>126.86</v>
      </c>
      <c r="J13" s="138">
        <v>45</v>
      </c>
      <c r="K13" s="7">
        <v>125.16</v>
      </c>
      <c r="L13" s="7">
        <v>55</v>
      </c>
    </row>
    <row r="14" spans="1:12" ht="12.75">
      <c r="A14" s="67" t="s">
        <v>20</v>
      </c>
      <c r="B14" s="68" t="s">
        <v>47</v>
      </c>
      <c r="C14" s="69"/>
      <c r="D14" s="69"/>
      <c r="E14" s="70"/>
      <c r="F14" s="29"/>
      <c r="G14" t="s">
        <v>59</v>
      </c>
      <c r="H14" s="138">
        <v>9</v>
      </c>
      <c r="I14" s="7">
        <v>126.42</v>
      </c>
      <c r="J14" s="138">
        <v>50</v>
      </c>
      <c r="K14" s="7">
        <v>123.16</v>
      </c>
      <c r="L14" s="7">
        <v>60</v>
      </c>
    </row>
    <row r="15" spans="1:12" ht="12.75">
      <c r="A15" s="67" t="s">
        <v>21</v>
      </c>
      <c r="B15" s="9" t="s">
        <v>54</v>
      </c>
      <c r="C15" s="15" t="s">
        <v>56</v>
      </c>
      <c r="D15" s="164">
        <v>1300</v>
      </c>
      <c r="E15" s="10">
        <v>154.18</v>
      </c>
      <c r="F15" s="11">
        <f>D15*E15</f>
        <v>200434</v>
      </c>
      <c r="G15">
        <v>128.48</v>
      </c>
      <c r="H15" s="138">
        <v>10</v>
      </c>
      <c r="I15" s="7">
        <v>97.58</v>
      </c>
      <c r="J15" s="138">
        <v>50</v>
      </c>
      <c r="K15" s="7">
        <v>105</v>
      </c>
      <c r="L15" s="7">
        <v>50</v>
      </c>
    </row>
    <row r="16" spans="1:12" ht="12.75">
      <c r="A16" s="67"/>
      <c r="B16" s="9" t="s">
        <v>55</v>
      </c>
      <c r="C16" s="15"/>
      <c r="D16" s="20"/>
      <c r="E16" s="10"/>
      <c r="F16" s="11"/>
      <c r="H16" s="138">
        <v>11</v>
      </c>
      <c r="I16" s="139">
        <v>100</v>
      </c>
      <c r="J16" s="138">
        <v>50</v>
      </c>
      <c r="K16" s="7">
        <v>105</v>
      </c>
      <c r="L16" s="7">
        <v>50</v>
      </c>
    </row>
    <row r="17" spans="1:12" ht="12.75">
      <c r="A17" s="67"/>
      <c r="B17" s="61"/>
      <c r="C17" s="15"/>
      <c r="D17" s="133"/>
      <c r="E17" s="10"/>
      <c r="F17" s="11"/>
      <c r="G17">
        <v>128.48</v>
      </c>
      <c r="H17" s="138">
        <v>12</v>
      </c>
      <c r="I17" s="139">
        <v>100</v>
      </c>
      <c r="J17" s="138">
        <v>50</v>
      </c>
      <c r="K17" s="7">
        <v>105</v>
      </c>
      <c r="L17" s="7">
        <v>50</v>
      </c>
    </row>
    <row r="18" spans="1:12" ht="12.75">
      <c r="A18" s="14"/>
      <c r="B18" s="14"/>
      <c r="C18" s="14"/>
      <c r="D18" s="14"/>
      <c r="E18" s="28" t="s">
        <v>31</v>
      </c>
      <c r="F18" s="29">
        <f>SUM(F15:F17)</f>
        <v>200434</v>
      </c>
      <c r="H18" s="7"/>
      <c r="I18" s="28">
        <f>SUM(I6:I17)</f>
        <v>1218.04</v>
      </c>
      <c r="J18" s="28">
        <f>SUM(J6:J17)</f>
        <v>598</v>
      </c>
      <c r="K18" s="28">
        <f>SUM(K6:K17)</f>
        <v>1261.5</v>
      </c>
      <c r="L18" s="28">
        <f>SUM(L6:L17)</f>
        <v>596</v>
      </c>
    </row>
    <row r="19" spans="1:6" ht="13.5" thickBot="1">
      <c r="A19" s="16"/>
      <c r="B19" s="16"/>
      <c r="C19" s="16"/>
      <c r="D19" s="16"/>
      <c r="E19" s="32"/>
      <c r="F19" s="89"/>
    </row>
    <row r="20" spans="1:6" ht="13.5" thickBot="1">
      <c r="A20" s="18"/>
      <c r="B20" s="34" t="s">
        <v>35</v>
      </c>
      <c r="C20" s="33"/>
      <c r="D20" s="33"/>
      <c r="E20" s="34"/>
      <c r="F20" s="24"/>
    </row>
    <row r="21" spans="1:7" ht="15.75">
      <c r="A21" s="105" t="s">
        <v>25</v>
      </c>
      <c r="B21" s="106" t="s">
        <v>8</v>
      </c>
      <c r="C21" s="107"/>
      <c r="D21" s="107"/>
      <c r="E21" s="108"/>
      <c r="F21" s="109"/>
      <c r="G21" s="30"/>
    </row>
    <row r="22" spans="1:7" ht="15.75">
      <c r="A22" s="38"/>
      <c r="B22" s="36" t="s">
        <v>9</v>
      </c>
      <c r="C22" s="37"/>
      <c r="D22" s="37"/>
      <c r="E22" s="31"/>
      <c r="F22" s="39"/>
      <c r="G22" s="30"/>
    </row>
    <row r="23" spans="1:7" ht="15.75">
      <c r="A23" s="38"/>
      <c r="B23" s="36" t="s">
        <v>10</v>
      </c>
      <c r="C23" s="37"/>
      <c r="D23" s="37"/>
      <c r="E23" s="31"/>
      <c r="F23" s="39"/>
      <c r="G23" s="30"/>
    </row>
    <row r="24" spans="1:7" ht="16.5" thickBot="1">
      <c r="A24" s="21"/>
      <c r="B24" s="40" t="s">
        <v>11</v>
      </c>
      <c r="C24" s="41"/>
      <c r="D24" s="41"/>
      <c r="E24" s="42"/>
      <c r="F24" s="43"/>
      <c r="G24" s="30"/>
    </row>
    <row r="25" spans="1:6" ht="12.75">
      <c r="A25" s="25" t="s">
        <v>20</v>
      </c>
      <c r="B25" s="25" t="s">
        <v>15</v>
      </c>
      <c r="C25" s="15" t="s">
        <v>12</v>
      </c>
      <c r="D25" s="25">
        <v>1300</v>
      </c>
      <c r="E25" s="51">
        <v>1.76</v>
      </c>
      <c r="F25" s="91">
        <f>D25*E25</f>
        <v>2288</v>
      </c>
    </row>
    <row r="26" spans="1:6" ht="12.75">
      <c r="A26" s="25" t="s">
        <v>23</v>
      </c>
      <c r="B26" s="25" t="s">
        <v>16</v>
      </c>
      <c r="C26" s="15" t="s">
        <v>12</v>
      </c>
      <c r="D26" s="25">
        <v>1300</v>
      </c>
      <c r="E26" s="122">
        <v>95</v>
      </c>
      <c r="F26" s="91">
        <f>D26*E26</f>
        <v>123500</v>
      </c>
    </row>
    <row r="27" spans="1:6" ht="13.5" thickBot="1">
      <c r="A27" s="94"/>
      <c r="B27" s="9" t="s">
        <v>38</v>
      </c>
      <c r="C27" s="15"/>
      <c r="D27" s="121"/>
      <c r="E27" s="97"/>
      <c r="F27" s="100">
        <f>SUM(F25:F26)</f>
        <v>125788</v>
      </c>
    </row>
    <row r="28" spans="1:6" ht="12.75">
      <c r="A28" s="94"/>
      <c r="B28" s="96"/>
      <c r="C28" s="53"/>
      <c r="D28" s="95"/>
      <c r="E28" s="98"/>
      <c r="F28" s="136"/>
    </row>
    <row r="29" spans="1:8" ht="12.75">
      <c r="A29" s="16" t="s">
        <v>24</v>
      </c>
      <c r="B29" s="16" t="s">
        <v>26</v>
      </c>
      <c r="C29" s="53" t="s">
        <v>12</v>
      </c>
      <c r="D29" s="92">
        <v>1300</v>
      </c>
      <c r="E29" s="123">
        <v>16.56</v>
      </c>
      <c r="F29" s="100">
        <f>D29*E29</f>
        <v>21528</v>
      </c>
      <c r="G29" t="s">
        <v>64</v>
      </c>
      <c r="H29" t="s">
        <v>63</v>
      </c>
    </row>
    <row r="30" spans="1:6" ht="12.75">
      <c r="A30" s="16"/>
      <c r="B30" s="96"/>
      <c r="C30" s="53"/>
      <c r="D30" s="134"/>
      <c r="E30" s="123"/>
      <c r="F30" s="91"/>
    </row>
    <row r="31" spans="1:6" ht="13.5" thickBot="1">
      <c r="A31" s="14"/>
      <c r="B31" s="9" t="s">
        <v>38</v>
      </c>
      <c r="C31" s="15"/>
      <c r="D31" s="14"/>
      <c r="E31" s="93"/>
      <c r="F31" s="131"/>
    </row>
    <row r="32" spans="1:6" ht="13.5" thickBot="1">
      <c r="A32" s="17"/>
      <c r="B32" s="17"/>
      <c r="C32" s="17"/>
      <c r="D32" s="17"/>
      <c r="E32" s="130" t="s">
        <v>30</v>
      </c>
      <c r="F32" s="104">
        <f>F27+F29</f>
        <v>147316</v>
      </c>
    </row>
    <row r="33" spans="1:6" ht="13.5" thickBot="1">
      <c r="A33" s="17"/>
      <c r="B33" s="17"/>
      <c r="C33" s="17"/>
      <c r="D33" s="17"/>
      <c r="E33" s="116"/>
      <c r="F33" s="117"/>
    </row>
    <row r="34" spans="1:6" ht="13.5" thickBot="1">
      <c r="A34" s="84"/>
      <c r="B34" s="87" t="s">
        <v>36</v>
      </c>
      <c r="C34" s="85"/>
      <c r="D34" s="85"/>
      <c r="E34" s="85"/>
      <c r="F34" s="86"/>
    </row>
    <row r="35" spans="1:6" ht="15.75">
      <c r="A35" s="52" t="s">
        <v>27</v>
      </c>
      <c r="B35" s="44" t="s">
        <v>13</v>
      </c>
      <c r="C35" s="45"/>
      <c r="D35" s="45"/>
      <c r="E35" s="45"/>
      <c r="F35" s="46"/>
    </row>
    <row r="36" spans="1:6" ht="16.5" thickBot="1">
      <c r="A36" s="47"/>
      <c r="B36" s="48" t="s">
        <v>14</v>
      </c>
      <c r="C36" s="49"/>
      <c r="D36" s="49"/>
      <c r="E36" s="49"/>
      <c r="F36" s="50"/>
    </row>
    <row r="37" spans="1:7" ht="13.5" thickBot="1">
      <c r="A37" s="16" t="s">
        <v>20</v>
      </c>
      <c r="B37" s="16" t="s">
        <v>39</v>
      </c>
      <c r="C37" s="53" t="s">
        <v>7</v>
      </c>
      <c r="D37" s="134">
        <v>621.18</v>
      </c>
      <c r="E37" s="102">
        <v>46.8</v>
      </c>
      <c r="F37" s="111">
        <f>D37*E37</f>
        <v>29071.223999999995</v>
      </c>
      <c r="G37">
        <v>44.63</v>
      </c>
    </row>
    <row r="38" spans="1:6" ht="12.75">
      <c r="A38" s="101"/>
      <c r="B38" s="51" t="s">
        <v>69</v>
      </c>
      <c r="C38" s="15"/>
      <c r="D38" s="7"/>
      <c r="E38" s="28"/>
      <c r="F38" s="112"/>
    </row>
    <row r="39" spans="1:6" ht="15.75">
      <c r="A39" s="101" t="s">
        <v>23</v>
      </c>
      <c r="B39" s="101" t="s">
        <v>60</v>
      </c>
      <c r="C39" s="127" t="s">
        <v>58</v>
      </c>
      <c r="D39" s="128">
        <v>86</v>
      </c>
      <c r="E39" s="28">
        <v>10.8</v>
      </c>
      <c r="F39" s="112">
        <f>D39*E39</f>
        <v>928.8000000000001</v>
      </c>
    </row>
    <row r="40" spans="1:6" ht="12.75">
      <c r="A40" s="7"/>
      <c r="B40" s="101"/>
      <c r="C40" s="88"/>
      <c r="D40" s="7"/>
      <c r="E40" s="28"/>
      <c r="F40" s="112"/>
    </row>
    <row r="41" spans="1:6" ht="13.5" thickBot="1">
      <c r="A41" s="7"/>
      <c r="B41" s="96"/>
      <c r="C41" s="115"/>
      <c r="D41" s="7"/>
      <c r="E41" s="28"/>
      <c r="F41" s="103"/>
    </row>
    <row r="42" spans="1:6" ht="13.5" thickBot="1">
      <c r="A42" s="7"/>
      <c r="B42" s="7"/>
      <c r="C42" s="115"/>
      <c r="D42" s="7"/>
      <c r="E42" s="135" t="s">
        <v>48</v>
      </c>
      <c r="F42" s="104">
        <f>F37+F39+F40</f>
        <v>30000.023999999994</v>
      </c>
    </row>
    <row r="43" spans="1:6" ht="12.75">
      <c r="A43" s="7"/>
      <c r="B43" s="7"/>
      <c r="C43" s="53"/>
      <c r="D43" s="121"/>
      <c r="E43" s="71"/>
      <c r="F43" s="100"/>
    </row>
    <row r="44" spans="1:6" ht="13.5" thickBot="1">
      <c r="A44" s="7"/>
      <c r="B44" s="14"/>
      <c r="C44" s="53"/>
      <c r="D44" s="121"/>
      <c r="E44" s="71"/>
      <c r="F44" s="110"/>
    </row>
    <row r="45" spans="2:6" ht="13.5" thickBot="1">
      <c r="B45" s="19"/>
      <c r="E45" s="52"/>
      <c r="F45" s="124"/>
    </row>
    <row r="46" spans="2:6" ht="13.5" thickBot="1">
      <c r="B46" s="19"/>
      <c r="E46" s="135"/>
      <c r="F46" s="104"/>
    </row>
    <row r="47" spans="4:7" ht="16.5" thickBot="1">
      <c r="D47" s="72" t="s">
        <v>28</v>
      </c>
      <c r="E47" s="35"/>
      <c r="F47" s="104">
        <f>F12+F18+F32+F42</f>
        <v>397750.024</v>
      </c>
      <c r="G47">
        <v>37750</v>
      </c>
    </row>
    <row r="48" spans="4:6" ht="15.75">
      <c r="D48" s="74"/>
      <c r="E48" s="74"/>
      <c r="F48" s="126"/>
    </row>
    <row r="49" spans="4:6" ht="15.75">
      <c r="D49" s="74"/>
      <c r="E49" s="74"/>
      <c r="F49" s="126"/>
    </row>
    <row r="50" spans="4:6" ht="15.75">
      <c r="D50" s="74"/>
      <c r="E50" s="74"/>
      <c r="F50" s="126"/>
    </row>
    <row r="51" spans="4:6" ht="15.75">
      <c r="D51" s="74"/>
      <c r="E51" s="74"/>
      <c r="F51" s="126"/>
    </row>
    <row r="52" spans="4:6" ht="15.75">
      <c r="D52" s="74"/>
      <c r="E52" s="74"/>
      <c r="F52" s="126"/>
    </row>
    <row r="53" spans="2:6" ht="15.75">
      <c r="B53" s="125"/>
      <c r="D53" s="74"/>
      <c r="E53" s="74"/>
      <c r="F53" s="126"/>
    </row>
    <row r="54" spans="2:6" ht="15.75">
      <c r="B54" s="125"/>
      <c r="D54" s="74"/>
      <c r="E54" s="74"/>
      <c r="F54" s="126"/>
    </row>
    <row r="55" spans="2:6" ht="15.75">
      <c r="B55" s="114" t="s">
        <v>45</v>
      </c>
      <c r="D55" s="74"/>
      <c r="E55" s="74"/>
      <c r="F55" s="75"/>
    </row>
    <row r="56" spans="2:6" ht="15.75">
      <c r="B56" s="114" t="s">
        <v>46</v>
      </c>
      <c r="D56" s="74"/>
      <c r="E56" s="74"/>
      <c r="F56" s="75"/>
    </row>
    <row r="57" spans="2:6" ht="15.75">
      <c r="B57" s="114" t="s">
        <v>52</v>
      </c>
      <c r="D57" s="74"/>
      <c r="E57" s="74"/>
      <c r="F57" s="75"/>
    </row>
    <row r="58" spans="2:6" ht="15.75">
      <c r="B58" s="113"/>
      <c r="D58" s="74"/>
      <c r="E58" s="74"/>
      <c r="F58" s="75"/>
    </row>
    <row r="59" spans="2:6" ht="15.75">
      <c r="B59" s="113"/>
      <c r="D59" s="74"/>
      <c r="E59" s="74"/>
      <c r="F59" s="75"/>
    </row>
    <row r="60" spans="2:6" ht="15.75">
      <c r="B60" s="113"/>
      <c r="D60" s="74"/>
      <c r="E60" s="74"/>
      <c r="F60" s="75"/>
    </row>
    <row r="61" spans="2:6" ht="15.75">
      <c r="B61" s="113"/>
      <c r="D61" s="74"/>
      <c r="E61" s="74"/>
      <c r="F61" s="75"/>
    </row>
    <row r="62" spans="2:6" ht="15.75">
      <c r="B62" s="113"/>
      <c r="D62" s="74"/>
      <c r="E62" s="74"/>
      <c r="F62" s="75"/>
    </row>
    <row r="63" spans="2:6" ht="15.75">
      <c r="B63" s="113"/>
      <c r="D63" s="74"/>
      <c r="E63" s="74"/>
      <c r="F63" s="75"/>
    </row>
    <row r="64" spans="2:6" ht="15.75">
      <c r="B64" s="113"/>
      <c r="D64" s="74"/>
      <c r="E64" s="74"/>
      <c r="F64" s="75"/>
    </row>
    <row r="65" spans="2:6" ht="15.75">
      <c r="B65" s="113"/>
      <c r="D65" s="74"/>
      <c r="E65" s="74"/>
      <c r="F65" s="75"/>
    </row>
    <row r="66" spans="2:6" ht="15.75">
      <c r="B66" s="113"/>
      <c r="D66" s="74"/>
      <c r="E66" s="74"/>
      <c r="F66" s="75"/>
    </row>
    <row r="67" spans="2:6" ht="15.75">
      <c r="B67" s="113"/>
      <c r="D67" s="74"/>
      <c r="E67" s="74"/>
      <c r="F67" s="75"/>
    </row>
    <row r="68" spans="2:6" ht="15.75">
      <c r="B68" s="113"/>
      <c r="D68" s="74"/>
      <c r="E68" s="74"/>
      <c r="F68" s="75"/>
    </row>
    <row r="69" spans="2:6" ht="15.75">
      <c r="B69" s="114"/>
      <c r="D69" s="74"/>
      <c r="E69" s="74"/>
      <c r="F69" s="75"/>
    </row>
    <row r="78" spans="1:6" ht="12.75">
      <c r="A78" s="1"/>
      <c r="E78" s="73" t="s">
        <v>29</v>
      </c>
      <c r="F78" s="73"/>
    </row>
    <row r="79" spans="1:3" ht="18.75">
      <c r="A79" s="1"/>
      <c r="B79" s="54" t="s">
        <v>17</v>
      </c>
      <c r="C79" s="56"/>
    </row>
    <row r="80" spans="2:4" ht="18.75">
      <c r="B80" s="56" t="s">
        <v>41</v>
      </c>
      <c r="C80" s="57"/>
      <c r="D80" s="140"/>
    </row>
    <row r="81" spans="2:3" ht="18.75">
      <c r="B81" s="54" t="s">
        <v>53</v>
      </c>
      <c r="C81" s="55"/>
    </row>
    <row r="82" spans="8:10" ht="13.5" thickBot="1">
      <c r="H82" t="s">
        <v>62</v>
      </c>
      <c r="I82" t="s">
        <v>61</v>
      </c>
      <c r="J82" t="s">
        <v>7</v>
      </c>
    </row>
    <row r="83" spans="1:10" ht="13.5" thickBot="1">
      <c r="A83" s="2" t="s">
        <v>0</v>
      </c>
      <c r="B83" s="3" t="s">
        <v>33</v>
      </c>
      <c r="C83" s="4" t="s">
        <v>1</v>
      </c>
      <c r="D83" s="2" t="s">
        <v>2</v>
      </c>
      <c r="E83" s="3"/>
      <c r="F83" s="5"/>
      <c r="G83" s="12"/>
      <c r="H83">
        <v>1</v>
      </c>
      <c r="I83">
        <v>82.74</v>
      </c>
      <c r="J83">
        <v>27</v>
      </c>
    </row>
    <row r="84" spans="1:10" ht="13.5" thickBot="1">
      <c r="A84" s="60"/>
      <c r="B84" s="22"/>
      <c r="C84" s="76" t="s">
        <v>3</v>
      </c>
      <c r="D84" s="2" t="s">
        <v>4</v>
      </c>
      <c r="E84" s="77" t="s">
        <v>42</v>
      </c>
      <c r="F84" s="78" t="s">
        <v>43</v>
      </c>
      <c r="G84" s="12"/>
      <c r="H84" s="12">
        <v>2</v>
      </c>
      <c r="I84" s="12">
        <v>72.56</v>
      </c>
      <c r="J84" s="12">
        <v>45</v>
      </c>
    </row>
    <row r="85" spans="1:10" ht="13.5" thickBot="1">
      <c r="A85" s="6"/>
      <c r="B85" s="82" t="s">
        <v>34</v>
      </c>
      <c r="C85" s="83"/>
      <c r="D85" s="82"/>
      <c r="E85" s="82" t="s">
        <v>49</v>
      </c>
      <c r="F85" s="59"/>
      <c r="G85" s="12"/>
      <c r="H85" s="12">
        <v>3</v>
      </c>
      <c r="I85" s="12">
        <v>62.22</v>
      </c>
      <c r="J85" s="12">
        <v>50</v>
      </c>
    </row>
    <row r="86" spans="1:10" ht="12.75">
      <c r="A86" s="81" t="s">
        <v>18</v>
      </c>
      <c r="B86" s="81" t="s">
        <v>6</v>
      </c>
      <c r="C86" s="80"/>
      <c r="D86" s="81"/>
      <c r="E86" s="81"/>
      <c r="F86" s="81"/>
      <c r="G86" s="12"/>
      <c r="H86" s="12">
        <v>4</v>
      </c>
      <c r="I86" s="12">
        <v>122.66</v>
      </c>
      <c r="J86" s="12">
        <v>50</v>
      </c>
    </row>
    <row r="87" spans="1:11" ht="12.75">
      <c r="A87" s="51">
        <v>1</v>
      </c>
      <c r="B87" s="141" t="s">
        <v>51</v>
      </c>
      <c r="C87" s="142" t="s">
        <v>5</v>
      </c>
      <c r="D87" s="143">
        <v>146</v>
      </c>
      <c r="E87" s="143">
        <v>65</v>
      </c>
      <c r="F87" s="144">
        <f>D87*E87</f>
        <v>9490</v>
      </c>
      <c r="H87" s="12">
        <v>5</v>
      </c>
      <c r="I87" s="8">
        <v>105.68</v>
      </c>
      <c r="J87" s="12">
        <v>81</v>
      </c>
      <c r="K87" t="s">
        <v>67</v>
      </c>
    </row>
    <row r="88" spans="1:10" ht="12.75">
      <c r="A88" s="93">
        <v>2</v>
      </c>
      <c r="B88" s="145" t="s">
        <v>50</v>
      </c>
      <c r="C88" s="142" t="s">
        <v>5</v>
      </c>
      <c r="D88" s="143">
        <v>35</v>
      </c>
      <c r="E88" s="143">
        <v>586</v>
      </c>
      <c r="F88" s="144">
        <f>D88*E88</f>
        <v>20510</v>
      </c>
      <c r="H88" s="12">
        <v>6</v>
      </c>
      <c r="I88" s="8">
        <v>107.6</v>
      </c>
      <c r="J88" s="12">
        <v>45</v>
      </c>
    </row>
    <row r="89" spans="1:10" ht="13.5" thickBot="1">
      <c r="A89" s="51"/>
      <c r="B89" s="146"/>
      <c r="C89" s="120" t="s">
        <v>32</v>
      </c>
      <c r="D89" s="147"/>
      <c r="E89" s="148"/>
      <c r="F89" s="117">
        <f>SUM(F87:F88)</f>
        <v>30000</v>
      </c>
      <c r="H89" s="12">
        <v>7</v>
      </c>
      <c r="I89" s="8">
        <v>113.72</v>
      </c>
      <c r="J89" s="12">
        <v>55</v>
      </c>
    </row>
    <row r="90" spans="1:10" ht="12.75">
      <c r="A90" s="66" t="s">
        <v>19</v>
      </c>
      <c r="B90" s="62" t="s">
        <v>44</v>
      </c>
      <c r="C90" s="63"/>
      <c r="D90" s="63"/>
      <c r="E90" s="64"/>
      <c r="F90" s="65"/>
      <c r="H90" s="12">
        <v>8</v>
      </c>
      <c r="I90" s="8">
        <v>126.86</v>
      </c>
      <c r="J90" s="12">
        <v>45</v>
      </c>
    </row>
    <row r="91" spans="1:10" ht="12.75">
      <c r="A91" s="67" t="s">
        <v>20</v>
      </c>
      <c r="B91" s="68" t="s">
        <v>47</v>
      </c>
      <c r="C91" s="69"/>
      <c r="D91" s="69"/>
      <c r="E91" s="70"/>
      <c r="F91" s="29"/>
      <c r="G91" t="s">
        <v>59</v>
      </c>
      <c r="H91" s="12">
        <v>9</v>
      </c>
      <c r="I91" s="8">
        <v>126.42</v>
      </c>
      <c r="J91" s="12">
        <v>50</v>
      </c>
    </row>
    <row r="92" spans="1:10" ht="12.75">
      <c r="A92" s="67" t="s">
        <v>21</v>
      </c>
      <c r="B92" s="145" t="s">
        <v>54</v>
      </c>
      <c r="C92" s="143" t="s">
        <v>56</v>
      </c>
      <c r="D92" s="143">
        <v>1200</v>
      </c>
      <c r="E92" s="110">
        <v>154.18</v>
      </c>
      <c r="F92" s="144">
        <f>D92*E92</f>
        <v>185016</v>
      </c>
      <c r="G92">
        <v>128.48</v>
      </c>
      <c r="H92" s="12">
        <v>10</v>
      </c>
      <c r="I92" s="8">
        <v>97.58</v>
      </c>
      <c r="J92" s="12">
        <v>50</v>
      </c>
    </row>
    <row r="93" spans="1:10" ht="12.75">
      <c r="A93" s="67"/>
      <c r="B93" s="145" t="s">
        <v>55</v>
      </c>
      <c r="C93" s="143"/>
      <c r="D93" s="143"/>
      <c r="E93" s="110"/>
      <c r="F93" s="144"/>
      <c r="H93" s="12">
        <v>11</v>
      </c>
      <c r="I93" s="132">
        <v>100</v>
      </c>
      <c r="J93" s="12">
        <v>50</v>
      </c>
    </row>
    <row r="94" spans="1:10" ht="12.75">
      <c r="A94" s="67" t="s">
        <v>22</v>
      </c>
      <c r="B94" s="61" t="s">
        <v>57</v>
      </c>
      <c r="C94" s="143" t="s">
        <v>56</v>
      </c>
      <c r="D94" s="133">
        <v>97.1844</v>
      </c>
      <c r="E94" s="110">
        <v>154.18</v>
      </c>
      <c r="F94" s="144">
        <v>14984</v>
      </c>
      <c r="G94">
        <v>128.48</v>
      </c>
      <c r="H94" s="12">
        <v>12</v>
      </c>
      <c r="I94" s="132">
        <v>100</v>
      </c>
      <c r="J94" s="12">
        <v>50</v>
      </c>
    </row>
    <row r="95" spans="1:12" ht="12.75">
      <c r="A95" s="93"/>
      <c r="B95" s="93"/>
      <c r="C95" s="93"/>
      <c r="D95" s="93"/>
      <c r="E95" s="28" t="s">
        <v>31</v>
      </c>
      <c r="F95" s="29">
        <f>SUM(F92:F94)</f>
        <v>200000</v>
      </c>
      <c r="I95" s="73">
        <f>SUM(I83:I94)</f>
        <v>1218.04</v>
      </c>
      <c r="J95" s="73">
        <f>SUM(J83:J94)</f>
        <v>598</v>
      </c>
      <c r="K95">
        <v>12</v>
      </c>
      <c r="L95">
        <f>J95/K95</f>
        <v>49.833333333333336</v>
      </c>
    </row>
    <row r="96" spans="1:6" ht="13.5" thickBot="1">
      <c r="A96" s="123"/>
      <c r="B96" s="123"/>
      <c r="C96" s="123"/>
      <c r="D96" s="123"/>
      <c r="E96" s="32"/>
      <c r="F96" s="89"/>
    </row>
    <row r="97" spans="1:6" ht="13.5" thickBot="1">
      <c r="A97" s="149"/>
      <c r="B97" s="34" t="s">
        <v>35</v>
      </c>
      <c r="C97" s="150"/>
      <c r="D97" s="150"/>
      <c r="E97" s="34"/>
      <c r="F97" s="24"/>
    </row>
    <row r="98" spans="1:7" ht="15.75">
      <c r="A98" s="105" t="s">
        <v>25</v>
      </c>
      <c r="B98" s="106" t="s">
        <v>8</v>
      </c>
      <c r="C98" s="108"/>
      <c r="D98" s="108"/>
      <c r="E98" s="108"/>
      <c r="F98" s="109"/>
      <c r="G98" s="151"/>
    </row>
    <row r="99" spans="1:7" ht="15.75">
      <c r="A99" s="152"/>
      <c r="B99" s="36" t="s">
        <v>9</v>
      </c>
      <c r="C99" s="31"/>
      <c r="D99" s="31"/>
      <c r="E99" s="31"/>
      <c r="F99" s="39"/>
      <c r="G99" s="151"/>
    </row>
    <row r="100" spans="1:7" ht="15.75">
      <c r="A100" s="152"/>
      <c r="B100" s="36" t="s">
        <v>10</v>
      </c>
      <c r="C100" s="31"/>
      <c r="D100" s="31"/>
      <c r="E100" s="31"/>
      <c r="F100" s="39"/>
      <c r="G100" s="151"/>
    </row>
    <row r="101" spans="1:7" ht="16.5" thickBot="1">
      <c r="A101" s="153"/>
      <c r="B101" s="40" t="s">
        <v>11</v>
      </c>
      <c r="C101" s="42"/>
      <c r="D101" s="42"/>
      <c r="E101" s="42"/>
      <c r="F101" s="43"/>
      <c r="G101" s="151"/>
    </row>
    <row r="102" spans="1:6" ht="12.75">
      <c r="A102" s="51" t="s">
        <v>20</v>
      </c>
      <c r="B102" s="51" t="s">
        <v>15</v>
      </c>
      <c r="C102" s="143" t="s">
        <v>12</v>
      </c>
      <c r="D102" s="51">
        <v>1200</v>
      </c>
      <c r="E102" s="51">
        <v>1.76</v>
      </c>
      <c r="F102" s="91">
        <f>D102*E102</f>
        <v>2112</v>
      </c>
    </row>
    <row r="103" spans="1:6" ht="12.75">
      <c r="A103" s="51" t="s">
        <v>23</v>
      </c>
      <c r="B103" s="51" t="s">
        <v>16</v>
      </c>
      <c r="C103" s="143" t="s">
        <v>12</v>
      </c>
      <c r="D103" s="51">
        <v>1200</v>
      </c>
      <c r="E103" s="122">
        <v>57</v>
      </c>
      <c r="F103" s="91">
        <f>D103*E103</f>
        <v>68400</v>
      </c>
    </row>
    <row r="104" spans="1:6" ht="13.5" thickBot="1">
      <c r="A104" s="154"/>
      <c r="B104" s="145" t="s">
        <v>37</v>
      </c>
      <c r="C104" s="143" t="s">
        <v>12</v>
      </c>
      <c r="D104" s="155">
        <v>100</v>
      </c>
      <c r="E104" s="97">
        <v>58.76</v>
      </c>
      <c r="F104" s="91">
        <f>D104*E104</f>
        <v>5876</v>
      </c>
    </row>
    <row r="105" spans="1:6" ht="13.5" thickBot="1">
      <c r="A105" s="154"/>
      <c r="B105" s="156" t="s">
        <v>38</v>
      </c>
      <c r="C105" s="157"/>
      <c r="D105" s="158"/>
      <c r="E105" s="98"/>
      <c r="F105" s="99">
        <f>SUM(F102:F104)</f>
        <v>76388</v>
      </c>
    </row>
    <row r="106" spans="1:8" ht="12.75">
      <c r="A106" s="123" t="s">
        <v>24</v>
      </c>
      <c r="B106" s="123" t="s">
        <v>26</v>
      </c>
      <c r="C106" s="157" t="s">
        <v>12</v>
      </c>
      <c r="D106" s="159">
        <v>1200</v>
      </c>
      <c r="E106" s="123">
        <v>16.56</v>
      </c>
      <c r="F106" s="90">
        <f>D106*E106</f>
        <v>19872</v>
      </c>
      <c r="G106" t="s">
        <v>64</v>
      </c>
      <c r="H106" t="s">
        <v>63</v>
      </c>
    </row>
    <row r="107" spans="1:6" ht="12.75">
      <c r="A107" s="123"/>
      <c r="B107" s="156" t="s">
        <v>40</v>
      </c>
      <c r="C107" s="157" t="s">
        <v>12</v>
      </c>
      <c r="D107" s="160">
        <v>105.05</v>
      </c>
      <c r="E107" s="123">
        <v>16.56</v>
      </c>
      <c r="F107" s="90">
        <f>D107*E107</f>
        <v>1739.628</v>
      </c>
    </row>
    <row r="108" spans="1:6" ht="13.5" thickBot="1">
      <c r="A108" s="93"/>
      <c r="B108" s="145" t="s">
        <v>38</v>
      </c>
      <c r="C108" s="143"/>
      <c r="D108" s="93"/>
      <c r="E108" s="93"/>
      <c r="F108" s="131">
        <f>SUM(F106:F107)</f>
        <v>21611.628</v>
      </c>
    </row>
    <row r="109" spans="1:6" ht="13.5" thickBot="1">
      <c r="A109" s="137"/>
      <c r="B109" s="137"/>
      <c r="C109" s="137"/>
      <c r="D109" s="137"/>
      <c r="E109" s="130" t="s">
        <v>30</v>
      </c>
      <c r="F109" s="129">
        <v>98000</v>
      </c>
    </row>
    <row r="110" spans="1:6" ht="13.5" thickBot="1">
      <c r="A110" s="137"/>
      <c r="B110" s="137"/>
      <c r="C110" s="137"/>
      <c r="D110" s="137"/>
      <c r="E110" s="116"/>
      <c r="F110" s="117"/>
    </row>
    <row r="111" spans="1:6" ht="13.5" thickBot="1">
      <c r="A111" s="84"/>
      <c r="B111" s="87" t="s">
        <v>36</v>
      </c>
      <c r="C111" s="85"/>
      <c r="D111" s="85"/>
      <c r="E111" s="85"/>
      <c r="F111" s="86"/>
    </row>
    <row r="112" spans="1:6" ht="15.75">
      <c r="A112" s="52" t="s">
        <v>27</v>
      </c>
      <c r="B112" s="44" t="s">
        <v>13</v>
      </c>
      <c r="C112" s="161"/>
      <c r="D112" s="161"/>
      <c r="E112" s="161"/>
      <c r="F112" s="162"/>
    </row>
    <row r="113" spans="1:6" ht="16.5" thickBot="1">
      <c r="A113" s="47"/>
      <c r="B113" s="48" t="s">
        <v>14</v>
      </c>
      <c r="C113" s="49"/>
      <c r="D113" s="49"/>
      <c r="E113" s="49"/>
      <c r="F113" s="50"/>
    </row>
    <row r="114" spans="1:7" ht="13.5" thickBot="1">
      <c r="A114" s="123" t="s">
        <v>20</v>
      </c>
      <c r="B114" s="123" t="s">
        <v>39</v>
      </c>
      <c r="C114" s="157" t="s">
        <v>7</v>
      </c>
      <c r="D114" s="123">
        <v>840</v>
      </c>
      <c r="E114" s="102">
        <v>46.8</v>
      </c>
      <c r="F114" s="111">
        <f>D114*E114</f>
        <v>39312</v>
      </c>
      <c r="G114">
        <v>44.63</v>
      </c>
    </row>
    <row r="115" spans="1:6" ht="12.75">
      <c r="A115" s="101"/>
      <c r="B115" s="101" t="s">
        <v>65</v>
      </c>
      <c r="C115" s="143"/>
      <c r="D115" s="7"/>
      <c r="E115" s="28"/>
      <c r="F115" s="112"/>
    </row>
    <row r="116" spans="1:6" ht="15.75">
      <c r="A116" s="101" t="s">
        <v>23</v>
      </c>
      <c r="B116" s="101" t="s">
        <v>60</v>
      </c>
      <c r="C116" s="127" t="s">
        <v>58</v>
      </c>
      <c r="D116" s="128">
        <v>86</v>
      </c>
      <c r="E116" s="28">
        <v>10.8</v>
      </c>
      <c r="F116" s="112">
        <f>D116*E116</f>
        <v>928.8000000000001</v>
      </c>
    </row>
    <row r="117" spans="1:6" ht="12.75">
      <c r="A117" s="7"/>
      <c r="B117" s="101" t="s">
        <v>66</v>
      </c>
      <c r="C117" s="88"/>
      <c r="D117" s="7"/>
      <c r="E117" s="28"/>
      <c r="F117" s="112">
        <v>1759</v>
      </c>
    </row>
    <row r="118" spans="1:6" ht="13.5" thickBot="1">
      <c r="A118" s="7"/>
      <c r="B118" s="156" t="s">
        <v>38</v>
      </c>
      <c r="C118" s="115"/>
      <c r="D118" s="7"/>
      <c r="E118" s="28"/>
      <c r="F118" s="103"/>
    </row>
    <row r="119" spans="1:6" ht="13.5" thickBot="1">
      <c r="A119" s="7"/>
      <c r="B119" s="7"/>
      <c r="C119" s="115"/>
      <c r="D119" s="7"/>
      <c r="E119" s="135" t="s">
        <v>48</v>
      </c>
      <c r="F119" s="104">
        <f>F114+F116+F117</f>
        <v>41999.8</v>
      </c>
    </row>
    <row r="120" spans="1:6" ht="12.75">
      <c r="A120" s="7"/>
      <c r="B120" s="7"/>
      <c r="C120" s="157"/>
      <c r="D120" s="155"/>
      <c r="E120" s="71"/>
      <c r="F120" s="100"/>
    </row>
    <row r="121" spans="1:6" ht="13.5" thickBot="1">
      <c r="A121" s="7"/>
      <c r="B121" s="93"/>
      <c r="C121" s="157"/>
      <c r="D121" s="155"/>
      <c r="E121" s="71"/>
      <c r="F121" s="110"/>
    </row>
    <row r="122" spans="2:6" ht="13.5" thickBot="1">
      <c r="B122" s="163"/>
      <c r="E122" s="52"/>
      <c r="F122" s="124"/>
    </row>
    <row r="123" spans="2:6" ht="13.5" thickBot="1">
      <c r="B123" s="163"/>
      <c r="E123" s="135"/>
      <c r="F123" s="104"/>
    </row>
    <row r="124" spans="4:6" ht="16.5" thickBot="1">
      <c r="D124" s="72" t="s">
        <v>28</v>
      </c>
      <c r="E124" s="35"/>
      <c r="F124" s="104">
        <f>F89+F95+F109+F119</f>
        <v>369999.8</v>
      </c>
    </row>
    <row r="125" spans="4:6" ht="15.75">
      <c r="D125" s="74"/>
      <c r="E125" s="74"/>
      <c r="F125" s="126"/>
    </row>
    <row r="126" spans="2:6" ht="15.75">
      <c r="B126" s="125"/>
      <c r="D126" s="74"/>
      <c r="E126" s="74"/>
      <c r="F126" s="126"/>
    </row>
    <row r="127" spans="2:6" ht="15.75">
      <c r="B127" s="125"/>
      <c r="D127" s="74"/>
      <c r="E127" s="74"/>
      <c r="F127" s="126"/>
    </row>
    <row r="128" spans="2:6" ht="15.75">
      <c r="B128" s="114" t="s">
        <v>45</v>
      </c>
      <c r="D128" s="74"/>
      <c r="E128" s="74"/>
      <c r="F128" s="75"/>
    </row>
    <row r="129" spans="2:6" ht="15.75">
      <c r="B129" s="114" t="s">
        <v>46</v>
      </c>
      <c r="D129" s="74"/>
      <c r="E129" s="74"/>
      <c r="F129" s="75"/>
    </row>
    <row r="130" spans="2:6" ht="15.75">
      <c r="B130" s="114" t="s">
        <v>52</v>
      </c>
      <c r="D130" s="74"/>
      <c r="E130" s="74"/>
      <c r="F130" s="75"/>
    </row>
  </sheetData>
  <sheetProtection/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Дияна</cp:lastModifiedBy>
  <cp:lastPrinted>2023-11-06T13:00:04Z</cp:lastPrinted>
  <dcterms:created xsi:type="dcterms:W3CDTF">2009-06-05T06:24:19Z</dcterms:created>
  <dcterms:modified xsi:type="dcterms:W3CDTF">2023-11-08T07:26:46Z</dcterms:modified>
  <cp:category/>
  <cp:version/>
  <cp:contentType/>
  <cp:contentStatus/>
</cp:coreProperties>
</file>